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960" yWindow="900" windowWidth="19395" windowHeight="7140"/>
  </bookViews>
  <sheets>
    <sheet name="Hoja1" sheetId="1" r:id="rId1"/>
    <sheet name="Hoja2" sheetId="2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L3" i="1"/>
  <c r="L4"/>
  <c r="L5"/>
  <c r="L6"/>
  <c r="L7"/>
  <c r="L8"/>
  <c r="L9"/>
  <c r="L10"/>
  <c r="L11"/>
  <c r="L12"/>
  <c r="L13"/>
  <c r="L14"/>
  <c r="L15"/>
  <c r="L16"/>
  <c r="L17"/>
  <c r="L18"/>
  <c r="L19"/>
  <c r="L20"/>
  <c r="L21"/>
  <c r="L22"/>
  <c r="L23"/>
  <c r="L2"/>
  <c r="K3"/>
  <c r="K4"/>
  <c r="K5"/>
  <c r="K6"/>
  <c r="K7"/>
  <c r="K8"/>
  <c r="K9"/>
  <c r="K10"/>
  <c r="K11"/>
  <c r="K12"/>
  <c r="K13"/>
  <c r="K14"/>
  <c r="K15"/>
  <c r="K16"/>
  <c r="K17"/>
  <c r="K18"/>
  <c r="K19"/>
  <c r="K20"/>
  <c r="K21"/>
  <c r="K22"/>
  <c r="K23"/>
  <c r="K2"/>
  <c r="J3"/>
  <c r="J4"/>
  <c r="J5"/>
  <c r="J6"/>
  <c r="J7"/>
  <c r="J8"/>
  <c r="J9"/>
  <c r="J10"/>
  <c r="J11"/>
  <c r="J12"/>
  <c r="J13"/>
  <c r="J14"/>
  <c r="J15"/>
  <c r="J16"/>
  <c r="J17"/>
  <c r="J18"/>
  <c r="J19"/>
  <c r="J20"/>
  <c r="J21"/>
  <c r="J22"/>
  <c r="J23"/>
  <c r="J2"/>
  <c r="E26"/>
  <c r="E25"/>
</calcChain>
</file>

<file path=xl/sharedStrings.xml><?xml version="1.0" encoding="utf-8"?>
<sst xmlns="http://schemas.openxmlformats.org/spreadsheetml/2006/main" count="174" uniqueCount="89">
  <si>
    <t>CLIENTE</t>
  </si>
  <si>
    <t>CORTE</t>
  </si>
  <si>
    <t>ZONA</t>
  </si>
  <si>
    <t>CIUDADDESTINO</t>
  </si>
  <si>
    <t>CCCOMPRADORA</t>
  </si>
  <si>
    <t>NOVEDAD</t>
  </si>
  <si>
    <t>NOMBREDESTINATARIO</t>
  </si>
  <si>
    <t>INSCRA S. A.</t>
  </si>
  <si>
    <t>201507</t>
  </si>
  <si>
    <t>B</t>
  </si>
  <si>
    <t>MEDELLIN</t>
  </si>
  <si>
    <t>SOLEDAD</t>
  </si>
  <si>
    <t>55239232</t>
  </si>
  <si>
    <t>DIRECCION INCORRECTA</t>
  </si>
  <si>
    <t>LOPEZ GOMEZ YURANIS ESTHER</t>
  </si>
  <si>
    <t>I</t>
  </si>
  <si>
    <t>IPIALES</t>
  </si>
  <si>
    <t>39021174</t>
  </si>
  <si>
    <t>JIMENEZ PAREJO DIANIS YULIETH</t>
  </si>
  <si>
    <t>POPAYAN</t>
  </si>
  <si>
    <t>1061749710</t>
  </si>
  <si>
    <t>DESTINATARIO SE TRASLADO</t>
  </si>
  <si>
    <t>CUMBAL MELLIZO LIZEHT DAYANA</t>
  </si>
  <si>
    <t>D1</t>
  </si>
  <si>
    <t>SABANAGRANDE</t>
  </si>
  <si>
    <t>22606173</t>
  </si>
  <si>
    <t>SE NEGO A RECIBIR</t>
  </si>
  <si>
    <t>MOLINA ARRIETA JANINA DARINCA</t>
  </si>
  <si>
    <t>G</t>
  </si>
  <si>
    <t>SANTA MARTA</t>
  </si>
  <si>
    <t>1085041154</t>
  </si>
  <si>
    <t>NO LO CONOCEN</t>
  </si>
  <si>
    <t>FUENTES PATIÑO LISANIA</t>
  </si>
  <si>
    <t>J</t>
  </si>
  <si>
    <t>BOGOTA</t>
  </si>
  <si>
    <t>1024525244</t>
  </si>
  <si>
    <t>HERRENO DELGADILLO NELSI JOHANA</t>
  </si>
  <si>
    <t>1069052917</t>
  </si>
  <si>
    <t>NO CONOCEN AL DESTINATARIO</t>
  </si>
  <si>
    <t>CIFUENTES TELLEZ YEIDER</t>
  </si>
  <si>
    <t>52714272</t>
  </si>
  <si>
    <t>BUENAVENTURA PINZON SANDRA PAOLA</t>
  </si>
  <si>
    <t>65738227</t>
  </si>
  <si>
    <t>QUINTERO MARTINEZ AMANDA</t>
  </si>
  <si>
    <t>MALAMBO</t>
  </si>
  <si>
    <t>26159982</t>
  </si>
  <si>
    <t>HUMANEZ PLAZA ANGELA MARIA</t>
  </si>
  <si>
    <t>1004275553</t>
  </si>
  <si>
    <t>CABALLERO MENDOZA SINDY PAOLA</t>
  </si>
  <si>
    <t>43730235</t>
  </si>
  <si>
    <t>PEÑA ARROYAVE MARIA EUGENIA</t>
  </si>
  <si>
    <t>BELLO</t>
  </si>
  <si>
    <t>1020452530</t>
  </si>
  <si>
    <t>USUGA AREIZA JOHANA</t>
  </si>
  <si>
    <t>71738489</t>
  </si>
  <si>
    <t>MONTOYA GALLEGO ALEXANDER DE JESUS</t>
  </si>
  <si>
    <t>43735340</t>
  </si>
  <si>
    <t>LEIVA OCAMPO ANA PATRICIA</t>
  </si>
  <si>
    <t>80055400</t>
  </si>
  <si>
    <t>GIL GONZALEZ JOSE DAVID</t>
  </si>
  <si>
    <t>39553703</t>
  </si>
  <si>
    <t>CASILIMAS VILLAMIL MARYBEL</t>
  </si>
  <si>
    <t>43806759</t>
  </si>
  <si>
    <t>DESTINATARIO SE NEGO A RECIBIR</t>
  </si>
  <si>
    <t>CORDOBA SEPULVEDA LUZ MARIELA</t>
  </si>
  <si>
    <t>1128446250</t>
  </si>
  <si>
    <t>GAVIRIA LAVERDE MARILUZ</t>
  </si>
  <si>
    <t>LA ESTRELLA</t>
  </si>
  <si>
    <t>42786960</t>
  </si>
  <si>
    <t>BERRIO VELEZ LUZ DARY</t>
  </si>
  <si>
    <t>SAN ANTONIO DE PRADO</t>
  </si>
  <si>
    <t>1128457159</t>
  </si>
  <si>
    <t>PEREZ CARDENAS YUDY ALEJANDRA</t>
  </si>
  <si>
    <t>PASTO</t>
  </si>
  <si>
    <t>1127072663</t>
  </si>
  <si>
    <t>YELA SANTANDER DIANY LISSETH</t>
  </si>
  <si>
    <t>CAMPAÑA</t>
  </si>
  <si>
    <t>VALOR DEL PEDIDO</t>
  </si>
  <si>
    <t>BONO</t>
  </si>
  <si>
    <t xml:space="preserve">DE NOVEDADES DIRECCION INCORERCTA </t>
  </si>
  <si>
    <t>VALOR DEL PEDIDO  DE BOGOTA</t>
  </si>
  <si>
    <t>FUNCIN SI AÑADIDA</t>
  </si>
  <si>
    <t>DESCUENTO 1</t>
  </si>
  <si>
    <t>DESCUENTO 2</t>
  </si>
  <si>
    <t>El descuento sera igual al 30% valor pedido si vive en medellin, sera igual al 40% valor pedido si vive en bogota, sera igual a 50% del valor pedido si vive en santa marta de lo contrario no tendra descuento</t>
  </si>
  <si>
    <t>FUNCION O</t>
  </si>
  <si>
    <t>Si vive en medellin, bogota, bello o su corte es i el descuento sera = 45% del valor del pedido  de lo contrario no tendra descuento</t>
  </si>
  <si>
    <t>FUNCION Y</t>
  </si>
  <si>
    <t>Sera el 30% del valor del pedido si vive en medellin y presenta direccion incorrecta en su novedad,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</si>
</sst>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8"/>
      <color rgb="FF800080"/>
      <name val="Arial"/>
      <family val="2"/>
    </font>
    <font>
      <sz val="10"/>
      <name val="Arial"/>
      <family val="2"/>
    </font>
    <font>
      <sz val="8"/>
      <color rgb="FF00008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8">
    <xf numFmtId="0" fontId="0" fillId="0" borderId="0" xfId="0"/>
    <xf numFmtId="0" fontId="1" fillId="0" borderId="0" xfId="0" applyFont="1"/>
    <xf numFmtId="0" fontId="1" fillId="0" borderId="1" xfId="0" applyNumberFormat="1" applyFont="1" applyBorder="1"/>
    <xf numFmtId="0" fontId="3" fillId="0" borderId="1" xfId="1" applyNumberFormat="1" applyFont="1" applyBorder="1"/>
    <xf numFmtId="0" fontId="3" fillId="0" borderId="1" xfId="0" applyNumberFormat="1" applyFont="1" applyBorder="1"/>
    <xf numFmtId="0" fontId="1" fillId="0" borderId="1" xfId="0" applyFont="1" applyBorder="1"/>
    <xf numFmtId="0" fontId="0" fillId="0" borderId="1" xfId="0" applyBorder="1"/>
    <xf numFmtId="0" fontId="3" fillId="0" borderId="0" xfId="1" applyNumberFormat="1" applyFont="1" applyFill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36"/>
  <sheetViews>
    <sheetView tabSelected="1" workbookViewId="0">
      <selection activeCell="B28" sqref="B28"/>
    </sheetView>
  </sheetViews>
  <sheetFormatPr baseColWidth="10" defaultRowHeight="15"/>
  <cols>
    <col min="3" max="3" width="6.28515625" customWidth="1"/>
    <col min="4" max="4" width="6.85546875" customWidth="1"/>
    <col min="7" max="7" width="25.7109375" customWidth="1"/>
    <col min="8" max="8" width="33.28515625" bestFit="1" customWidth="1"/>
    <col min="9" max="9" width="16.5703125" customWidth="1"/>
  </cols>
  <sheetData>
    <row r="1" spans="1:12" s="1" customFormat="1" ht="11.25">
      <c r="A1" s="2" t="s">
        <v>0</v>
      </c>
      <c r="B1" s="2" t="s">
        <v>76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77</v>
      </c>
      <c r="J1" s="5" t="s">
        <v>82</v>
      </c>
      <c r="K1" s="5" t="s">
        <v>83</v>
      </c>
      <c r="L1" s="5" t="s">
        <v>78</v>
      </c>
    </row>
    <row r="2" spans="1:12">
      <c r="A2" s="3" t="s">
        <v>7</v>
      </c>
      <c r="B2" s="3" t="s">
        <v>8</v>
      </c>
      <c r="C2" s="3" t="s">
        <v>9</v>
      </c>
      <c r="D2" s="4">
        <v>105</v>
      </c>
      <c r="E2" s="3" t="s">
        <v>11</v>
      </c>
      <c r="F2" s="3" t="s">
        <v>12</v>
      </c>
      <c r="G2" s="4" t="s">
        <v>13</v>
      </c>
      <c r="H2" s="3" t="s">
        <v>14</v>
      </c>
      <c r="I2" s="3">
        <v>300000</v>
      </c>
      <c r="J2" s="6">
        <f>IF(E2="MEDELLIN",30%*I2,IF(E2="BOGOTA",40%*I2,IF(E2="SANTA MARTA",50%*I2,0)))</f>
        <v>0</v>
      </c>
      <c r="K2" s="6">
        <f>IF(OR(E2="MEDELLIN",E2="BOGOTA",E2="BELLO",C2="I"),I2*45%,0)</f>
        <v>0</v>
      </c>
      <c r="L2" s="6">
        <f>IF(AND(E2="MEDELLIN",G2="DIRECCION INCORRECTA"),I2*30%,0)</f>
        <v>0</v>
      </c>
    </row>
    <row r="3" spans="1:12">
      <c r="A3" s="3" t="s">
        <v>7</v>
      </c>
      <c r="B3" s="3" t="s">
        <v>8</v>
      </c>
      <c r="C3" s="3" t="s">
        <v>15</v>
      </c>
      <c r="D3" s="4">
        <v>730</v>
      </c>
      <c r="E3" s="3" t="s">
        <v>16</v>
      </c>
      <c r="F3" s="3" t="s">
        <v>17</v>
      </c>
      <c r="G3" s="4" t="s">
        <v>13</v>
      </c>
      <c r="H3" s="3" t="s">
        <v>18</v>
      </c>
      <c r="I3" s="3">
        <v>400000</v>
      </c>
      <c r="J3" s="6">
        <f t="shared" ref="J3:J23" si="0">IF(E3="MEDELLIN",30%*I3,IF(E3="BOGOTA",40%*I3,IF(E3="SANTA MARTA",50%*I3,0)))</f>
        <v>0</v>
      </c>
      <c r="K3" s="6">
        <f t="shared" ref="K3:K23" si="1">IF(OR(E3="MEDELLIN",E3="BOGOTA",E3="BELLO",C3="I"),I3*45%,0)</f>
        <v>180000</v>
      </c>
      <c r="L3" s="6">
        <f t="shared" ref="L3:L23" si="2">IF(AND(E3="MEDELLIN",G3="DIRECCION INCORRECTA"),I3*30%,0)</f>
        <v>0</v>
      </c>
    </row>
    <row r="4" spans="1:12">
      <c r="A4" s="3" t="s">
        <v>7</v>
      </c>
      <c r="B4" s="3" t="s">
        <v>8</v>
      </c>
      <c r="C4" s="3" t="s">
        <v>15</v>
      </c>
      <c r="D4" s="4">
        <v>791</v>
      </c>
      <c r="E4" s="3" t="s">
        <v>19</v>
      </c>
      <c r="F4" s="3" t="s">
        <v>20</v>
      </c>
      <c r="G4" s="4" t="s">
        <v>21</v>
      </c>
      <c r="H4" s="3" t="s">
        <v>22</v>
      </c>
      <c r="I4" s="3">
        <v>200000</v>
      </c>
      <c r="J4" s="6">
        <f t="shared" si="0"/>
        <v>0</v>
      </c>
      <c r="K4" s="6">
        <f t="shared" si="1"/>
        <v>90000</v>
      </c>
      <c r="L4" s="6">
        <f t="shared" si="2"/>
        <v>0</v>
      </c>
    </row>
    <row r="5" spans="1:12">
      <c r="A5" s="3" t="s">
        <v>7</v>
      </c>
      <c r="B5" s="3" t="s">
        <v>8</v>
      </c>
      <c r="C5" s="3" t="s">
        <v>23</v>
      </c>
      <c r="D5" s="4">
        <v>102</v>
      </c>
      <c r="E5" s="3" t="s">
        <v>24</v>
      </c>
      <c r="F5" s="3" t="s">
        <v>25</v>
      </c>
      <c r="G5" s="4" t="s">
        <v>26</v>
      </c>
      <c r="H5" s="3" t="s">
        <v>27</v>
      </c>
      <c r="I5" s="3">
        <v>600000</v>
      </c>
      <c r="J5" s="6">
        <f t="shared" si="0"/>
        <v>0</v>
      </c>
      <c r="K5" s="6">
        <f t="shared" si="1"/>
        <v>0</v>
      </c>
      <c r="L5" s="6">
        <f t="shared" si="2"/>
        <v>0</v>
      </c>
    </row>
    <row r="6" spans="1:12">
      <c r="A6" s="3" t="s">
        <v>7</v>
      </c>
      <c r="B6" s="3" t="s">
        <v>8</v>
      </c>
      <c r="C6" s="3" t="s">
        <v>28</v>
      </c>
      <c r="D6" s="4">
        <v>952</v>
      </c>
      <c r="E6" s="3" t="s">
        <v>29</v>
      </c>
      <c r="F6" s="3" t="s">
        <v>30</v>
      </c>
      <c r="G6" s="4" t="s">
        <v>31</v>
      </c>
      <c r="H6" s="3" t="s">
        <v>32</v>
      </c>
      <c r="I6" s="3">
        <v>300000</v>
      </c>
      <c r="J6" s="6">
        <f t="shared" si="0"/>
        <v>150000</v>
      </c>
      <c r="K6" s="6">
        <f t="shared" si="1"/>
        <v>0</v>
      </c>
      <c r="L6" s="6">
        <f t="shared" si="2"/>
        <v>0</v>
      </c>
    </row>
    <row r="7" spans="1:12">
      <c r="A7" s="3" t="s">
        <v>7</v>
      </c>
      <c r="B7" s="3" t="s">
        <v>8</v>
      </c>
      <c r="C7" s="3" t="s">
        <v>33</v>
      </c>
      <c r="D7" s="4">
        <v>863</v>
      </c>
      <c r="E7" s="3" t="s">
        <v>34</v>
      </c>
      <c r="F7" s="3" t="s">
        <v>35</v>
      </c>
      <c r="G7" s="4" t="s">
        <v>13</v>
      </c>
      <c r="H7" s="3" t="s">
        <v>36</v>
      </c>
      <c r="I7" s="3">
        <v>250000</v>
      </c>
      <c r="J7" s="6">
        <f t="shared" si="0"/>
        <v>100000</v>
      </c>
      <c r="K7" s="6">
        <f t="shared" si="1"/>
        <v>112500</v>
      </c>
      <c r="L7" s="6">
        <f t="shared" si="2"/>
        <v>0</v>
      </c>
    </row>
    <row r="8" spans="1:12">
      <c r="A8" s="3" t="s">
        <v>7</v>
      </c>
      <c r="B8" s="3" t="s">
        <v>8</v>
      </c>
      <c r="C8" s="3" t="s">
        <v>33</v>
      </c>
      <c r="D8" s="4">
        <v>863</v>
      </c>
      <c r="E8" s="3" t="s">
        <v>34</v>
      </c>
      <c r="F8" s="3" t="s">
        <v>37</v>
      </c>
      <c r="G8" s="4" t="s">
        <v>38</v>
      </c>
      <c r="H8" s="3" t="s">
        <v>39</v>
      </c>
      <c r="I8" s="3">
        <v>150000</v>
      </c>
      <c r="J8" s="6">
        <f t="shared" si="0"/>
        <v>60000</v>
      </c>
      <c r="K8" s="6">
        <f t="shared" si="1"/>
        <v>67500</v>
      </c>
      <c r="L8" s="6">
        <f t="shared" si="2"/>
        <v>0</v>
      </c>
    </row>
    <row r="9" spans="1:12">
      <c r="A9" s="3" t="s">
        <v>7</v>
      </c>
      <c r="B9" s="3" t="s">
        <v>8</v>
      </c>
      <c r="C9" s="3" t="s">
        <v>28</v>
      </c>
      <c r="D9" s="4">
        <v>509</v>
      </c>
      <c r="E9" s="3" t="s">
        <v>34</v>
      </c>
      <c r="F9" s="3" t="s">
        <v>40</v>
      </c>
      <c r="G9" s="4" t="s">
        <v>26</v>
      </c>
      <c r="H9" s="3" t="s">
        <v>41</v>
      </c>
      <c r="I9" s="3">
        <v>220000</v>
      </c>
      <c r="J9" s="6">
        <f t="shared" si="0"/>
        <v>88000</v>
      </c>
      <c r="K9" s="6">
        <f t="shared" si="1"/>
        <v>99000</v>
      </c>
      <c r="L9" s="6">
        <f t="shared" si="2"/>
        <v>0</v>
      </c>
    </row>
    <row r="10" spans="1:12">
      <c r="A10" s="3" t="s">
        <v>7</v>
      </c>
      <c r="B10" s="3" t="s">
        <v>8</v>
      </c>
      <c r="C10" s="3" t="s">
        <v>33</v>
      </c>
      <c r="D10" s="4">
        <v>861</v>
      </c>
      <c r="E10" s="3" t="s">
        <v>34</v>
      </c>
      <c r="F10" s="3" t="s">
        <v>42</v>
      </c>
      <c r="G10" s="4" t="s">
        <v>13</v>
      </c>
      <c r="H10" s="3" t="s">
        <v>43</v>
      </c>
      <c r="I10" s="3">
        <v>800000</v>
      </c>
      <c r="J10" s="6">
        <f t="shared" si="0"/>
        <v>320000</v>
      </c>
      <c r="K10" s="6">
        <f t="shared" si="1"/>
        <v>360000</v>
      </c>
      <c r="L10" s="6">
        <f t="shared" si="2"/>
        <v>0</v>
      </c>
    </row>
    <row r="11" spans="1:12">
      <c r="A11" s="3" t="s">
        <v>7</v>
      </c>
      <c r="B11" s="3" t="s">
        <v>8</v>
      </c>
      <c r="C11" s="3" t="s">
        <v>23</v>
      </c>
      <c r="D11" s="4">
        <v>102</v>
      </c>
      <c r="E11" s="3" t="s">
        <v>44</v>
      </c>
      <c r="F11" s="3" t="s">
        <v>45</v>
      </c>
      <c r="G11" s="4" t="s">
        <v>26</v>
      </c>
      <c r="H11" s="3" t="s">
        <v>46</v>
      </c>
      <c r="I11" s="3">
        <v>950000</v>
      </c>
      <c r="J11" s="6">
        <f t="shared" si="0"/>
        <v>0</v>
      </c>
      <c r="K11" s="6">
        <f t="shared" si="1"/>
        <v>0</v>
      </c>
      <c r="L11" s="6">
        <f t="shared" si="2"/>
        <v>0</v>
      </c>
    </row>
    <row r="12" spans="1:12">
      <c r="A12" s="3" t="s">
        <v>7</v>
      </c>
      <c r="B12" s="3" t="s">
        <v>8</v>
      </c>
      <c r="C12" s="3" t="s">
        <v>28</v>
      </c>
      <c r="D12" s="4">
        <v>951</v>
      </c>
      <c r="E12" s="3" t="s">
        <v>29</v>
      </c>
      <c r="F12" s="3" t="s">
        <v>47</v>
      </c>
      <c r="G12" s="4" t="s">
        <v>38</v>
      </c>
      <c r="H12" s="3" t="s">
        <v>48</v>
      </c>
      <c r="I12" s="3">
        <v>360000</v>
      </c>
      <c r="J12" s="6">
        <f t="shared" si="0"/>
        <v>180000</v>
      </c>
      <c r="K12" s="6">
        <f t="shared" si="1"/>
        <v>0</v>
      </c>
      <c r="L12" s="6">
        <f t="shared" si="2"/>
        <v>0</v>
      </c>
    </row>
    <row r="13" spans="1:12">
      <c r="A13" s="3" t="s">
        <v>7</v>
      </c>
      <c r="B13" s="3" t="s">
        <v>8</v>
      </c>
      <c r="C13" s="3" t="s">
        <v>23</v>
      </c>
      <c r="D13" s="4">
        <v>405</v>
      </c>
      <c r="E13" s="3" t="s">
        <v>10</v>
      </c>
      <c r="F13" s="3" t="s">
        <v>49</v>
      </c>
      <c r="G13" s="4" t="s">
        <v>13</v>
      </c>
      <c r="H13" s="3" t="s">
        <v>50</v>
      </c>
      <c r="I13" s="3">
        <v>290000</v>
      </c>
      <c r="J13" s="6">
        <f t="shared" si="0"/>
        <v>87000</v>
      </c>
      <c r="K13" s="6">
        <f t="shared" si="1"/>
        <v>130500</v>
      </c>
      <c r="L13" s="6">
        <f t="shared" si="2"/>
        <v>87000</v>
      </c>
    </row>
    <row r="14" spans="1:12">
      <c r="A14" s="3" t="s">
        <v>7</v>
      </c>
      <c r="B14" s="3" t="s">
        <v>8</v>
      </c>
      <c r="C14" s="3" t="s">
        <v>23</v>
      </c>
      <c r="D14" s="4">
        <v>421</v>
      </c>
      <c r="E14" s="3" t="s">
        <v>51</v>
      </c>
      <c r="F14" s="3" t="s">
        <v>52</v>
      </c>
      <c r="G14" s="4" t="s">
        <v>13</v>
      </c>
      <c r="H14" s="3" t="s">
        <v>53</v>
      </c>
      <c r="I14" s="3">
        <v>690000</v>
      </c>
      <c r="J14" s="6">
        <f t="shared" si="0"/>
        <v>0</v>
      </c>
      <c r="K14" s="6">
        <f t="shared" si="1"/>
        <v>310500</v>
      </c>
      <c r="L14" s="6">
        <f t="shared" si="2"/>
        <v>0</v>
      </c>
    </row>
    <row r="15" spans="1:12">
      <c r="A15" s="3" t="s">
        <v>7</v>
      </c>
      <c r="B15" s="3" t="s">
        <v>8</v>
      </c>
      <c r="C15" s="3" t="s">
        <v>23</v>
      </c>
      <c r="D15" s="4">
        <v>400</v>
      </c>
      <c r="E15" s="3" t="s">
        <v>10</v>
      </c>
      <c r="F15" s="3" t="s">
        <v>54</v>
      </c>
      <c r="G15" s="4" t="s">
        <v>38</v>
      </c>
      <c r="H15" s="3" t="s">
        <v>55</v>
      </c>
      <c r="I15" s="3">
        <v>444000</v>
      </c>
      <c r="J15" s="6">
        <f t="shared" si="0"/>
        <v>133200</v>
      </c>
      <c r="K15" s="6">
        <f t="shared" si="1"/>
        <v>199800</v>
      </c>
      <c r="L15" s="6">
        <f t="shared" si="2"/>
        <v>0</v>
      </c>
    </row>
    <row r="16" spans="1:12">
      <c r="A16" s="3" t="s">
        <v>7</v>
      </c>
      <c r="B16" s="3" t="s">
        <v>8</v>
      </c>
      <c r="C16" s="3" t="s">
        <v>23</v>
      </c>
      <c r="D16" s="4">
        <v>410</v>
      </c>
      <c r="E16" s="3" t="s">
        <v>10</v>
      </c>
      <c r="F16" s="3" t="s">
        <v>56</v>
      </c>
      <c r="G16" s="4" t="s">
        <v>13</v>
      </c>
      <c r="H16" s="3" t="s">
        <v>57</v>
      </c>
      <c r="I16" s="3">
        <v>255000</v>
      </c>
      <c r="J16" s="6">
        <f t="shared" si="0"/>
        <v>76500</v>
      </c>
      <c r="K16" s="6">
        <f t="shared" si="1"/>
        <v>114750</v>
      </c>
      <c r="L16" s="6">
        <f t="shared" si="2"/>
        <v>76500</v>
      </c>
    </row>
    <row r="17" spans="1:12">
      <c r="A17" s="3" t="s">
        <v>7</v>
      </c>
      <c r="B17" s="3" t="s">
        <v>8</v>
      </c>
      <c r="C17" s="3" t="s">
        <v>33</v>
      </c>
      <c r="D17" s="4">
        <v>863</v>
      </c>
      <c r="E17" s="3" t="s">
        <v>34</v>
      </c>
      <c r="F17" s="3" t="s">
        <v>58</v>
      </c>
      <c r="G17" s="4" t="s">
        <v>38</v>
      </c>
      <c r="H17" s="3" t="s">
        <v>59</v>
      </c>
      <c r="I17" s="3">
        <v>430000</v>
      </c>
      <c r="J17" s="6">
        <f t="shared" si="0"/>
        <v>172000</v>
      </c>
      <c r="K17" s="6">
        <f t="shared" si="1"/>
        <v>193500</v>
      </c>
      <c r="L17" s="6">
        <f t="shared" si="2"/>
        <v>0</v>
      </c>
    </row>
    <row r="18" spans="1:12">
      <c r="A18" s="3" t="s">
        <v>7</v>
      </c>
      <c r="B18" s="3" t="s">
        <v>8</v>
      </c>
      <c r="C18" s="3" t="s">
        <v>33</v>
      </c>
      <c r="D18" s="4">
        <v>662</v>
      </c>
      <c r="E18" s="3" t="s">
        <v>34</v>
      </c>
      <c r="F18" s="3" t="s">
        <v>60</v>
      </c>
      <c r="G18" s="4" t="s">
        <v>13</v>
      </c>
      <c r="H18" s="3" t="s">
        <v>61</v>
      </c>
      <c r="I18" s="3">
        <v>100000</v>
      </c>
      <c r="J18" s="6">
        <f t="shared" si="0"/>
        <v>40000</v>
      </c>
      <c r="K18" s="6">
        <f t="shared" si="1"/>
        <v>45000</v>
      </c>
      <c r="L18" s="6">
        <f t="shared" si="2"/>
        <v>0</v>
      </c>
    </row>
    <row r="19" spans="1:12">
      <c r="A19" s="3" t="s">
        <v>7</v>
      </c>
      <c r="B19" s="3" t="s">
        <v>8</v>
      </c>
      <c r="C19" s="3" t="s">
        <v>23</v>
      </c>
      <c r="D19" s="4">
        <v>405</v>
      </c>
      <c r="E19" s="3" t="s">
        <v>10</v>
      </c>
      <c r="F19" s="3" t="s">
        <v>62</v>
      </c>
      <c r="G19" s="4" t="s">
        <v>63</v>
      </c>
      <c r="H19" s="3" t="s">
        <v>64</v>
      </c>
      <c r="I19" s="3">
        <v>400000</v>
      </c>
      <c r="J19" s="6">
        <f t="shared" si="0"/>
        <v>120000</v>
      </c>
      <c r="K19" s="6">
        <f t="shared" si="1"/>
        <v>180000</v>
      </c>
      <c r="L19" s="6">
        <f t="shared" si="2"/>
        <v>0</v>
      </c>
    </row>
    <row r="20" spans="1:12">
      <c r="A20" s="3" t="s">
        <v>7</v>
      </c>
      <c r="B20" s="3" t="s">
        <v>8</v>
      </c>
      <c r="C20" s="3" t="s">
        <v>23</v>
      </c>
      <c r="D20" s="4">
        <v>421</v>
      </c>
      <c r="E20" s="3" t="s">
        <v>51</v>
      </c>
      <c r="F20" s="3" t="s">
        <v>65</v>
      </c>
      <c r="G20" s="4" t="s">
        <v>38</v>
      </c>
      <c r="H20" s="3" t="s">
        <v>66</v>
      </c>
      <c r="I20" s="3">
        <v>60000</v>
      </c>
      <c r="J20" s="6">
        <f t="shared" si="0"/>
        <v>0</v>
      </c>
      <c r="K20" s="6">
        <f t="shared" si="1"/>
        <v>27000</v>
      </c>
      <c r="L20" s="6">
        <f t="shared" si="2"/>
        <v>0</v>
      </c>
    </row>
    <row r="21" spans="1:12">
      <c r="A21" s="3" t="s">
        <v>7</v>
      </c>
      <c r="B21" s="3" t="s">
        <v>8</v>
      </c>
      <c r="C21" s="3" t="s">
        <v>23</v>
      </c>
      <c r="D21" s="4">
        <v>409</v>
      </c>
      <c r="E21" s="3" t="s">
        <v>67</v>
      </c>
      <c r="F21" s="3" t="s">
        <v>68</v>
      </c>
      <c r="G21" s="4" t="s">
        <v>13</v>
      </c>
      <c r="H21" s="3" t="s">
        <v>69</v>
      </c>
      <c r="I21" s="3">
        <v>170000</v>
      </c>
      <c r="J21" s="6">
        <f t="shared" si="0"/>
        <v>0</v>
      </c>
      <c r="K21" s="6">
        <f t="shared" si="1"/>
        <v>0</v>
      </c>
      <c r="L21" s="6">
        <f t="shared" si="2"/>
        <v>0</v>
      </c>
    </row>
    <row r="22" spans="1:12">
      <c r="A22" s="3" t="s">
        <v>7</v>
      </c>
      <c r="B22" s="3" t="s">
        <v>8</v>
      </c>
      <c r="C22" s="3" t="s">
        <v>23</v>
      </c>
      <c r="D22" s="4">
        <v>408</v>
      </c>
      <c r="E22" s="3" t="s">
        <v>70</v>
      </c>
      <c r="F22" s="3" t="s">
        <v>71</v>
      </c>
      <c r="G22" s="4" t="s">
        <v>13</v>
      </c>
      <c r="H22" s="3" t="s">
        <v>72</v>
      </c>
      <c r="I22" s="3">
        <v>390000</v>
      </c>
      <c r="J22" s="6">
        <f t="shared" si="0"/>
        <v>0</v>
      </c>
      <c r="K22" s="6">
        <f t="shared" si="1"/>
        <v>0</v>
      </c>
      <c r="L22" s="6">
        <f t="shared" si="2"/>
        <v>0</v>
      </c>
    </row>
    <row r="23" spans="1:12">
      <c r="A23" s="3" t="s">
        <v>7</v>
      </c>
      <c r="B23" s="3" t="s">
        <v>8</v>
      </c>
      <c r="C23" s="3" t="s">
        <v>15</v>
      </c>
      <c r="D23" s="4">
        <v>731</v>
      </c>
      <c r="E23" s="3" t="s">
        <v>73</v>
      </c>
      <c r="F23" s="3" t="s">
        <v>74</v>
      </c>
      <c r="G23" s="4" t="s">
        <v>21</v>
      </c>
      <c r="H23" s="3" t="s">
        <v>75</v>
      </c>
      <c r="I23" s="3">
        <v>780000</v>
      </c>
      <c r="J23" s="6">
        <f t="shared" si="0"/>
        <v>0</v>
      </c>
      <c r="K23" s="6">
        <f t="shared" si="1"/>
        <v>351000</v>
      </c>
      <c r="L23" s="6">
        <f t="shared" si="2"/>
        <v>0</v>
      </c>
    </row>
    <row r="25" spans="1:12">
      <c r="A25" s="7" t="s">
        <v>79</v>
      </c>
      <c r="B25" s="7"/>
      <c r="C25" s="7"/>
      <c r="E25">
        <f>COUNTIF(G:G,"DIRECCION INCORRECTA")</f>
        <v>10</v>
      </c>
    </row>
    <row r="26" spans="1:12">
      <c r="A26" s="7" t="s">
        <v>80</v>
      </c>
      <c r="B26" s="7"/>
      <c r="C26" s="7"/>
      <c r="E26">
        <f>SUMIF(E2:E23,"BOGOTA",I2:I23)</f>
        <v>1950000</v>
      </c>
    </row>
    <row r="29" spans="1:12">
      <c r="A29" t="s">
        <v>81</v>
      </c>
    </row>
    <row r="30" spans="1:12">
      <c r="A30" t="s">
        <v>84</v>
      </c>
    </row>
    <row r="32" spans="1:12">
      <c r="A32" t="s">
        <v>85</v>
      </c>
    </row>
    <row r="33" spans="1:1">
      <c r="A33" t="s">
        <v>86</v>
      </c>
    </row>
    <row r="35" spans="1:1">
      <c r="A35" t="s">
        <v>87</v>
      </c>
    </row>
    <row r="36" spans="1:1">
      <c r="A36" t="s">
        <v>88</v>
      </c>
    </row>
  </sheetData>
  <mergeCells count="2">
    <mergeCell ref="A25:C25"/>
    <mergeCell ref="A26:C2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Andrés Felipe Santa Zapata</dc:creator>
  <cp:lastModifiedBy>Andrés Felipe Santa Zapata</cp:lastModifiedBy>
  <dcterms:created xsi:type="dcterms:W3CDTF">2015-05-12T16:55:13Z</dcterms:created>
  <dcterms:modified xsi:type="dcterms:W3CDTF">2015-05-14T03:03:37Z</dcterms:modified>
</cp:coreProperties>
</file>